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T:\GD Wealth\Bummer Creek\05 Exploration\Drilling\2025\Daily Updates\"/>
    </mc:Choice>
  </mc:AlternateContent>
  <xr:revisionPtr revIDLastSave="0" documentId="13_ncr:1_{7E1B64EB-D9C2-4AA2-B949-2E4CDFAF29D0}" xr6:coauthVersionLast="47" xr6:coauthVersionMax="47" xr10:uidLastSave="{00000000-0000-0000-0000-000000000000}"/>
  <bookViews>
    <workbookView xWindow="-108" yWindow="-108" windowWidth="23256" windowHeight="12456" xr2:uid="{FCA473D2-186E-4590-9584-894A7CAA3DD1}"/>
  </bookViews>
  <sheets>
    <sheet name="Update" sheetId="1" r:id="rId1"/>
    <sheet name="Units (in progress)" sheetId="3" state="hidden" r:id="rId2"/>
    <sheet name="Survey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 l="1"/>
  <c r="D30" i="1"/>
  <c r="D29" i="1"/>
  <c r="D4" i="1"/>
  <c r="D28" i="1"/>
  <c r="D27" i="1"/>
  <c r="D26" i="1"/>
  <c r="D25" i="1"/>
  <c r="D24" i="1"/>
  <c r="D23" i="1"/>
  <c r="D22" i="1"/>
  <c r="D20" i="1"/>
  <c r="D21" i="1"/>
  <c r="D18" i="1"/>
  <c r="D16" i="1" l="1"/>
  <c r="D9" i="1"/>
  <c r="C5" i="1"/>
  <c r="D10" i="1"/>
  <c r="D11" i="1"/>
  <c r="D12" i="1"/>
  <c r="D13" i="1"/>
  <c r="D14" i="1"/>
  <c r="D15" i="1"/>
  <c r="D17" i="1"/>
  <c r="D19" i="1"/>
  <c r="D8" i="1"/>
  <c r="E5" i="1" l="1"/>
  <c r="E4" i="1"/>
</calcChain>
</file>

<file path=xl/sharedStrings.xml><?xml version="1.0" encoding="utf-8"?>
<sst xmlns="http://schemas.openxmlformats.org/spreadsheetml/2006/main" count="175" uniqueCount="100">
  <si>
    <t>Drilling Summary</t>
  </si>
  <si>
    <t>Today</t>
  </si>
  <si>
    <t>Total</t>
  </si>
  <si>
    <t>No. Holes</t>
  </si>
  <si>
    <t>No. Metres</t>
  </si>
  <si>
    <t>Remaining</t>
  </si>
  <si>
    <t>Date</t>
  </si>
  <si>
    <t>PlanID</t>
  </si>
  <si>
    <t>HoleID</t>
  </si>
  <si>
    <t>Avg m/day</t>
  </si>
  <si>
    <t>Start of Day</t>
  </si>
  <si>
    <t>End of Day</t>
  </si>
  <si>
    <t>Geology/Mineralisation</t>
  </si>
  <si>
    <t>Geo</t>
  </si>
  <si>
    <t>BRC21001</t>
  </si>
  <si>
    <t>Depth</t>
  </si>
  <si>
    <t>Dip</t>
  </si>
  <si>
    <t>Azimuth</t>
  </si>
  <si>
    <t>BRC21002</t>
  </si>
  <si>
    <t>chlorite banding</t>
  </si>
  <si>
    <t>bi + po</t>
  </si>
  <si>
    <t>si-se + po</t>
  </si>
  <si>
    <t>si-bi+po</t>
  </si>
  <si>
    <t>Ident</t>
  </si>
  <si>
    <t>from</t>
  </si>
  <si>
    <t>to</t>
  </si>
  <si>
    <t>BRC21003</t>
  </si>
  <si>
    <t>qtz - low sulphides</t>
  </si>
  <si>
    <t>um</t>
  </si>
  <si>
    <t>?</t>
  </si>
  <si>
    <t>?????</t>
  </si>
  <si>
    <t>"DEAD ZONE"</t>
  </si>
  <si>
    <t>si</t>
  </si>
  <si>
    <t>BRC21004</t>
  </si>
  <si>
    <t>217?</t>
  </si>
  <si>
    <t>234?</t>
  </si>
  <si>
    <t>??</t>
  </si>
  <si>
    <t>Main Zone?</t>
  </si>
  <si>
    <t>227?</t>
  </si>
  <si>
    <t>229?</t>
  </si>
  <si>
    <t>EOH</t>
  </si>
  <si>
    <t>N</t>
  </si>
  <si>
    <t>D1a</t>
  </si>
  <si>
    <t>BCR25001</t>
  </si>
  <si>
    <t xml:space="preserve">Weathered to unweathered metamorphosed andesite </t>
  </si>
  <si>
    <t>GD Wealth - Bummer Creek Project, May2025 RC Drilling</t>
  </si>
  <si>
    <t>KG</t>
  </si>
  <si>
    <t>Y</t>
  </si>
  <si>
    <t>Metamorphosed andesite to metamorphosed andesite interbedded with pyritic metasediment, variably porphyritic andesite from 161m to EOH. Propylitic alteration assemblage from 119m to EOH</t>
  </si>
  <si>
    <t>D1b</t>
  </si>
  <si>
    <t>BCR25002</t>
  </si>
  <si>
    <t>D1c</t>
  </si>
  <si>
    <t>BCR25003</t>
  </si>
  <si>
    <t xml:space="preserve">Heavily serpentinized olivine gabbro to 83m, some degree of cumulate texture found throughout. This was underlain by a succession of pyritic and carbonate altered alternating basalt and andesite until the end of hole at 154m. Blueish green chalcedonic quartz near surface. </t>
  </si>
  <si>
    <t>(Logged until 70m) Serpentinized olivine gabbro at start of hole to about 6m, rest is variably altered gabbro until 40m where gabbro is unweathered and only slightly serpentinized. Cumulate texture throughout, mainly mm scale pyroxenes with interstital plagioclase.</t>
  </si>
  <si>
    <t>BCR25004</t>
  </si>
  <si>
    <t xml:space="preserve">The rest of BCR25003 contained an alternating composition of andesites to basalt until about 136m where the coarse grained gabbo reappeared with strong serpentinization. Weak pervasive carbonate alteration throughout the andesite and basalt units. </t>
  </si>
  <si>
    <t xml:space="preserve">(Logged until 104) Started the hole off in strongly weathered gabbro, same alteration and weathering as bcr25002 and 003, Strong quartz veining from 38m to about 52m. The gabbro transitioned gradually to med to fine grained dolerite around 86m, with similar serpentinization to about 104m with a lack of significant veining or alteration besides serpentine. </t>
  </si>
  <si>
    <t>D1d</t>
  </si>
  <si>
    <t>D1e</t>
  </si>
  <si>
    <t>BCR25005</t>
  </si>
  <si>
    <t>V1d</t>
  </si>
  <si>
    <t>BCR25015</t>
  </si>
  <si>
    <t>Started off the hole in strongly weathered med to coarse grained gabbro (&gt;2mm grain size) alternated between gabbro and dolerite until about 80m where it continued as varyingly serpentinized dolerite the rest of the hole. Most consistant qtz veining occured between 27m and 55m, where it almost dropped off completely.</t>
  </si>
  <si>
    <t xml:space="preserve">(Logged until 11m, drillers were still drilling) Only logged into saprolitic layer, dark to medium grey green saprolite with minimal mineralogy preserved and completely weathered. </t>
  </si>
  <si>
    <t>D1f</t>
  </si>
  <si>
    <t>BCR25006</t>
  </si>
  <si>
    <t xml:space="preserve">Logging completed, hole consisted of predominantly andesites and volcaniclastic fragmental andesites. Almost the entirety of the hole was pervasively carbonate altered with minor amounts of pyrite disseminated sporatically. </t>
  </si>
  <si>
    <t xml:space="preserve">(Logged until 36m)This hole started off with fresh rock appearing around 11 meters into a dolerite that is quite serpentinized similar to the dolerite in BCR25004. It progressed into heavy serpentinization, obscuring the original texture of the dolerite and becoming slightly silicified. </t>
  </si>
  <si>
    <t>D1g</t>
  </si>
  <si>
    <t>BCR25007</t>
  </si>
  <si>
    <t xml:space="preserve">The rest of BCR25006 was a dolerite that was pervasively serpentinized to varying degrees, Minor quartz veining around 30-35m. Intermediate dyke intruding into the dolerite at 141-143.  </t>
  </si>
  <si>
    <t>(Logged to 108m)BCR25007 started off into an intermediate volcanic saprolite layer to about 19m where moderately weathered dolerite was observed. Moderate to intense pervasive serpentinization with pervasive silicification occurs around 33m-36m. The serpentinization obscures the original texture of the dolerite in many places. The most amount of quartz veining occurs around 23-31 meters in small stringers, sometimes with hematite within the veinlets</t>
  </si>
  <si>
    <t>D1h</t>
  </si>
  <si>
    <t>BCR25008</t>
  </si>
  <si>
    <t>D2a</t>
  </si>
  <si>
    <t>BCR25009</t>
  </si>
  <si>
    <t>BCR25008, past the saprolite layer, was andesite that graded into a sedimentary package that consisted of a graphitic black shale and siltstone. They were interbedded and displayed bedding texture. It was moderately pyritic from 28-32m. Under this was an interval of strong silicification and talc+carbonate alteration that eventually revealed a dolerite. Med grained, serpentinized Dolerite from 39m-60m that graded into a fine grained serpentinized basalt. Another sediment package from 106-116m that was highly pyritic and sometimes controlled by carbonate veinlets. The sediment package graded into andesite to about 123m, and then serpentinized basalt to 163m and dolerite to 172m EOH</t>
  </si>
  <si>
    <t xml:space="preserve">(Logged until 16m) Only the completely weathered saprolite was logged today in this hole before the end of day, revealing little about the lithology to come. </t>
  </si>
  <si>
    <t>D2b</t>
  </si>
  <si>
    <t>BCR25010</t>
  </si>
  <si>
    <t>Fresh rock started at 19m and was straight into andesites, varyingly fragmental and sometimes porphyritic that graded into a coarse grained sandstone unit near 40m and transitioned to basalt at 43m. The basalt was weakly serpentinized to strongly in minor places. The basalt transitioned back to intermediate volanics at 160 (To EOH) and minor hematite mineralization occured at the boundary.</t>
  </si>
  <si>
    <t>(Logged to 59m) Top of fresh rock occurred at 17m into andesites which were varyingly fragmental and were porphyritic in sections. Large cm scale quartz veining occurred at 43-44m, no visible sulphides.</t>
  </si>
  <si>
    <t>D2c</t>
  </si>
  <si>
    <t>BCR25011</t>
  </si>
  <si>
    <t>D2d</t>
  </si>
  <si>
    <t>BCR25012</t>
  </si>
  <si>
    <t>Drillers started collaring into this hole at the end of the day, nothing was logged</t>
  </si>
  <si>
    <t xml:space="preserve">Past the andesites at the start of the hole, was a more quartz rich dacite that was med grained and granular to varyingly porphyritic, with large elongate hornblende in places. From 118m to end of hole was a variably serpentine/talc altered undifferentiated intermediate, the original texture of the rock was obscured by alteration. </t>
  </si>
  <si>
    <t>D2e</t>
  </si>
  <si>
    <t>BCR25013</t>
  </si>
  <si>
    <t>(Logged to 44m) Mildly ferruginous laterite until 21m, Top of fresh rock around 25m. Interbedded and laminated, fine grained sandstone and very fine grained dark shale to 44m. It was sediment packages that consisted of interbedded siltstone and altered sandstone of varying textures and sorting from 44m to 140m. After 140m it was a fine grained dacite to eoh. Strongest quartz veining occured between 50m and 66m, mainly in strongly graphitic shale.</t>
  </si>
  <si>
    <t xml:space="preserve">Nothing was logged on this hole yet. </t>
  </si>
  <si>
    <t xml:space="preserve">(Logged until 120m) Drilled one more rod past the planned depth due to strong quartz veining at 141. This hole started off into a strongly weathered and serpentinized mafic unit (most likely basalt), and developped into a med grained dolerite to 55m. Strong serpentinization and talc alteration obscured the original fabric to 59m where it transitioned into a similar sediment package seen in BCR25011. Potential turbidites: Fragmental clasts, soft sediment deformation and repetition of grain size sequences  </t>
  </si>
  <si>
    <t>D2f</t>
  </si>
  <si>
    <t>BCR25014</t>
  </si>
  <si>
    <t>This hole started off in mafic to intermediate extrusives, it was variably serpentinized throughout the entire hole with patches of weak talc alteration 33-47m and 85-87m. Strong quartz veining from 14-23m, lack of visible sulphides</t>
  </si>
  <si>
    <t>Day 12</t>
  </si>
  <si>
    <t>no surveys</t>
  </si>
  <si>
    <t>(Logged to 90m) BCR25014 had a volcaniclastic/andesitic unit at the start of the hole where it transitioned to a very consistent grey green fine grained siltstone to 90m. It had minor epidote veinlets throughout with chlorite altered haloes around them. Strong quartz carb veining occuring at 37-40m. The rest of the hole consisted of more of the same, green gray altered sediments sparsely interbedded with andesitic horizons. Weak to moderate carbonate alteration pervasive throughout.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</si>
</sst>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s>
  <borders count="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4">
    <xf numFmtId="0" fontId="0" fillId="0" borderId="0" xfId="0"/>
    <xf numFmtId="0" fontId="1" fillId="0" borderId="0" xfId="0" applyFont="1"/>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0" xfId="0" applyAlignment="1">
      <alignment horizontal="center"/>
    </xf>
    <xf numFmtId="0" fontId="1" fillId="0" borderId="6" xfId="0" applyFont="1" applyBorder="1" applyAlignment="1">
      <alignment horizontal="center"/>
    </xf>
    <xf numFmtId="0" fontId="0" fillId="0" borderId="1" xfId="0" applyBorder="1" applyAlignment="1">
      <alignment horizontal="center"/>
    </xf>
    <xf numFmtId="0" fontId="0" fillId="0" borderId="7" xfId="0" applyBorder="1" applyAlignment="1">
      <alignment horizontal="center"/>
    </xf>
    <xf numFmtId="14" fontId="0" fillId="0" borderId="0" xfId="0" applyNumberFormat="1" applyAlignment="1">
      <alignment horizontal="center"/>
    </xf>
    <xf numFmtId="0" fontId="1" fillId="0" borderId="0" xfId="0" applyFont="1" applyAlignment="1">
      <alignment horizontal="center"/>
    </xf>
    <xf numFmtId="0" fontId="1" fillId="0" borderId="3" xfId="0" applyFont="1" applyBorder="1" applyAlignment="1">
      <alignment horizontal="center"/>
    </xf>
    <xf numFmtId="1" fontId="0" fillId="0" borderId="1" xfId="0" applyNumberFormat="1" applyBorder="1" applyAlignment="1">
      <alignment horizontal="center"/>
    </xf>
    <xf numFmtId="0" fontId="0" fillId="2" borderId="0" xfId="0" applyFill="1" applyAlignment="1">
      <alignment horizontal="center"/>
    </xf>
    <xf numFmtId="0" fontId="0" fillId="2" borderId="0" xfId="0" applyFill="1"/>
    <xf numFmtId="9" fontId="0" fillId="0" borderId="0" xfId="0" applyNumberFormat="1"/>
    <xf numFmtId="0" fontId="0" fillId="3" borderId="0" xfId="0" applyFill="1" applyAlignment="1">
      <alignment horizontal="center"/>
    </xf>
    <xf numFmtId="0" fontId="0" fillId="0" borderId="0" xfId="0" applyAlignment="1">
      <alignment vertical="center"/>
    </xf>
    <xf numFmtId="14" fontId="0" fillId="0" borderId="0" xfId="0" applyNumberFormat="1"/>
    <xf numFmtId="0" fontId="0" fillId="0" borderId="0" xfId="0" applyAlignment="1">
      <alignment horizontal="left" wrapText="1"/>
    </xf>
    <xf numFmtId="0" fontId="1" fillId="0" borderId="1" xfId="0" applyFont="1" applyBorder="1" applyAlignment="1">
      <alignment horizontal="left" wrapText="1"/>
    </xf>
    <xf numFmtId="0" fontId="0" fillId="0" borderId="0" xfId="0" applyAlignment="1">
      <alignment wrapText="1"/>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8965</xdr:colOff>
      <xdr:row>36</xdr:row>
      <xdr:rowOff>17929</xdr:rowOff>
    </xdr:from>
    <xdr:to>
      <xdr:col>8</xdr:col>
      <xdr:colOff>7458635</xdr:colOff>
      <xdr:row>69</xdr:row>
      <xdr:rowOff>107168</xdr:rowOff>
    </xdr:to>
    <xdr:pic>
      <xdr:nvPicPr>
        <xdr:cNvPr id="5" name="Picture 4">
          <a:extLst>
            <a:ext uri="{FF2B5EF4-FFF2-40B4-BE49-F238E27FC236}">
              <a16:creationId xmlns:a16="http://schemas.microsoft.com/office/drawing/2014/main" id="{779EC59D-F485-338E-4272-4992772B3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541" y="13007788"/>
          <a:ext cx="7772400" cy="600594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797D5-54D5-4BB4-BE17-1ABF60E7A964}">
  <dimension ref="A1:L47"/>
  <sheetViews>
    <sheetView tabSelected="1" zoomScale="85" zoomScaleNormal="85" workbookViewId="0">
      <pane ySplit="7" topLeftCell="A52" activePane="bottomLeft" state="frozen"/>
      <selection pane="bottomLeft" activeCell="I6" sqref="I6"/>
    </sheetView>
  </sheetViews>
  <sheetFormatPr defaultRowHeight="14.4" x14ac:dyDescent="0.3"/>
  <cols>
    <col min="1" max="2" width="10.6640625" bestFit="1" customWidth="1"/>
    <col min="3" max="3" width="9.5546875" bestFit="1" customWidth="1"/>
    <col min="4" max="4" width="11" bestFit="1" customWidth="1"/>
    <col min="5" max="5" width="11.109375" bestFit="1" customWidth="1"/>
    <col min="6" max="6" width="10.44140625" bestFit="1" customWidth="1"/>
    <col min="7" max="7" width="4.6640625" bestFit="1" customWidth="1"/>
    <col min="8" max="8" width="4.6640625" customWidth="1"/>
    <col min="9" max="9" width="119.44140625" style="19" bestFit="1" customWidth="1"/>
  </cols>
  <sheetData>
    <row r="1" spans="1:12" x14ac:dyDescent="0.3">
      <c r="A1" s="1" t="s">
        <v>45</v>
      </c>
    </row>
    <row r="2" spans="1:12" ht="15" thickBot="1" x14ac:dyDescent="0.35"/>
    <row r="3" spans="1:12" x14ac:dyDescent="0.3">
      <c r="A3" s="22" t="s">
        <v>0</v>
      </c>
      <c r="B3" s="23"/>
      <c r="C3" s="11" t="s">
        <v>3</v>
      </c>
      <c r="D3" s="11" t="s">
        <v>4</v>
      </c>
      <c r="E3" s="11" t="s">
        <v>9</v>
      </c>
      <c r="F3" s="3" t="s">
        <v>5</v>
      </c>
      <c r="G3" s="10"/>
      <c r="H3" s="10"/>
    </row>
    <row r="4" spans="1:12" ht="15" thickBot="1" x14ac:dyDescent="0.35">
      <c r="A4" s="4" t="s">
        <v>1</v>
      </c>
      <c r="B4" s="9">
        <v>45810</v>
      </c>
      <c r="C4" s="5">
        <v>2</v>
      </c>
      <c r="D4" s="5">
        <f>D27+D28</f>
        <v>243</v>
      </c>
      <c r="E4" s="5">
        <f>D5/(RIGHT(B5, 2))</f>
        <v>199.75</v>
      </c>
      <c r="F4" s="8">
        <v>0</v>
      </c>
      <c r="G4" s="5"/>
      <c r="H4" s="5"/>
    </row>
    <row r="5" spans="1:12" ht="15" thickBot="1" x14ac:dyDescent="0.35">
      <c r="A5" s="6" t="s">
        <v>2</v>
      </c>
      <c r="B5" s="7" t="s">
        <v>97</v>
      </c>
      <c r="C5" s="7">
        <f>COUNTIF(E8:E32, "0")</f>
        <v>15</v>
      </c>
      <c r="D5" s="7">
        <f>SUM(D8:D132)</f>
        <v>2397</v>
      </c>
      <c r="E5" s="12">
        <f>D5/(RIGHT(B5, 2))</f>
        <v>199.75</v>
      </c>
      <c r="F5" s="8">
        <v>0</v>
      </c>
      <c r="G5" s="5"/>
      <c r="H5" s="5"/>
    </row>
    <row r="6" spans="1:12" x14ac:dyDescent="0.3">
      <c r="A6" s="5"/>
      <c r="B6" s="5"/>
      <c r="C6" s="5"/>
      <c r="D6" s="5"/>
      <c r="E6" s="5"/>
      <c r="F6" s="5"/>
      <c r="G6" s="5"/>
      <c r="H6" s="5"/>
    </row>
    <row r="7" spans="1:12" ht="15" thickBot="1" x14ac:dyDescent="0.35">
      <c r="A7" s="2" t="s">
        <v>6</v>
      </c>
      <c r="B7" s="2" t="s">
        <v>7</v>
      </c>
      <c r="C7" s="2" t="s">
        <v>8</v>
      </c>
      <c r="D7" s="2" t="s">
        <v>4</v>
      </c>
      <c r="E7" s="2" t="s">
        <v>10</v>
      </c>
      <c r="F7" s="2" t="s">
        <v>11</v>
      </c>
      <c r="G7" s="2" t="s">
        <v>13</v>
      </c>
      <c r="H7" s="2" t="s">
        <v>40</v>
      </c>
      <c r="I7" s="20" t="s">
        <v>12</v>
      </c>
    </row>
    <row r="8" spans="1:12" x14ac:dyDescent="0.3">
      <c r="A8" s="9">
        <v>45798</v>
      </c>
      <c r="B8" s="5" t="s">
        <v>42</v>
      </c>
      <c r="C8" s="5" t="s">
        <v>43</v>
      </c>
      <c r="D8" s="5">
        <f>F8-E8</f>
        <v>55</v>
      </c>
      <c r="E8" s="5">
        <v>0</v>
      </c>
      <c r="F8" s="5">
        <v>55</v>
      </c>
      <c r="G8" s="5" t="s">
        <v>46</v>
      </c>
      <c r="H8" s="5" t="s">
        <v>41</v>
      </c>
      <c r="I8" s="19" t="s">
        <v>44</v>
      </c>
      <c r="J8">
        <v>1</v>
      </c>
    </row>
    <row r="9" spans="1:12" ht="28.8" x14ac:dyDescent="0.3">
      <c r="A9" s="9">
        <v>45799</v>
      </c>
      <c r="B9" s="5" t="s">
        <v>42</v>
      </c>
      <c r="C9" s="5" t="s">
        <v>43</v>
      </c>
      <c r="D9" s="5">
        <f>F9-E9</f>
        <v>147</v>
      </c>
      <c r="E9" s="5">
        <v>55</v>
      </c>
      <c r="F9" s="5">
        <v>202</v>
      </c>
      <c r="G9" s="5" t="s">
        <v>46</v>
      </c>
      <c r="H9" s="5" t="s">
        <v>47</v>
      </c>
      <c r="I9" s="19" t="s">
        <v>48</v>
      </c>
    </row>
    <row r="10" spans="1:12" ht="28.8" x14ac:dyDescent="0.3">
      <c r="A10" s="18">
        <v>45800</v>
      </c>
      <c r="B10" s="5" t="s">
        <v>49</v>
      </c>
      <c r="C10" s="5" t="s">
        <v>50</v>
      </c>
      <c r="D10" s="5">
        <f t="shared" ref="D10:D30" si="0">F10-E10</f>
        <v>154</v>
      </c>
      <c r="E10" s="5">
        <v>0</v>
      </c>
      <c r="F10" s="5">
        <v>154</v>
      </c>
      <c r="G10" s="5" t="s">
        <v>46</v>
      </c>
      <c r="H10" s="5" t="s">
        <v>47</v>
      </c>
      <c r="I10" s="19" t="s">
        <v>53</v>
      </c>
      <c r="K10">
        <v>2</v>
      </c>
      <c r="L10" t="s">
        <v>98</v>
      </c>
    </row>
    <row r="11" spans="1:12" ht="28.8" x14ac:dyDescent="0.3">
      <c r="A11" s="9">
        <v>45800</v>
      </c>
      <c r="B11" s="5" t="s">
        <v>51</v>
      </c>
      <c r="C11" s="5" t="s">
        <v>52</v>
      </c>
      <c r="D11" s="5">
        <f t="shared" si="0"/>
        <v>100</v>
      </c>
      <c r="E11" s="5">
        <v>0</v>
      </c>
      <c r="F11" s="5">
        <v>100</v>
      </c>
      <c r="G11" s="5" t="s">
        <v>46</v>
      </c>
      <c r="H11" s="5" t="s">
        <v>41</v>
      </c>
      <c r="I11" s="19" t="s">
        <v>54</v>
      </c>
      <c r="K11">
        <v>3</v>
      </c>
      <c r="L11" t="s">
        <v>98</v>
      </c>
    </row>
    <row r="12" spans="1:12" ht="28.8" x14ac:dyDescent="0.3">
      <c r="A12" s="9">
        <v>45801</v>
      </c>
      <c r="B12" s="5" t="s">
        <v>51</v>
      </c>
      <c r="C12" s="5" t="s">
        <v>52</v>
      </c>
      <c r="D12" s="5">
        <f t="shared" si="0"/>
        <v>48</v>
      </c>
      <c r="E12" s="5">
        <v>100</v>
      </c>
      <c r="F12" s="5">
        <v>148</v>
      </c>
      <c r="G12" s="5" t="s">
        <v>46</v>
      </c>
      <c r="H12" s="5" t="s">
        <v>47</v>
      </c>
      <c r="I12" s="19" t="s">
        <v>56</v>
      </c>
    </row>
    <row r="13" spans="1:12" ht="43.2" x14ac:dyDescent="0.3">
      <c r="A13" s="9">
        <v>45801</v>
      </c>
      <c r="B13" s="5" t="s">
        <v>58</v>
      </c>
      <c r="C13" s="5" t="s">
        <v>55</v>
      </c>
      <c r="D13" s="5">
        <f t="shared" si="0"/>
        <v>145</v>
      </c>
      <c r="E13" s="5">
        <v>0</v>
      </c>
      <c r="F13" s="5">
        <v>145</v>
      </c>
      <c r="G13" s="5" t="s">
        <v>46</v>
      </c>
      <c r="H13" s="5" t="s">
        <v>47</v>
      </c>
      <c r="I13" s="19" t="s">
        <v>57</v>
      </c>
      <c r="J13">
        <v>4</v>
      </c>
    </row>
    <row r="14" spans="1:12" ht="43.2" x14ac:dyDescent="0.3">
      <c r="A14" s="9">
        <v>45802</v>
      </c>
      <c r="B14" s="5" t="s">
        <v>59</v>
      </c>
      <c r="C14" s="5" t="s">
        <v>60</v>
      </c>
      <c r="D14" s="5">
        <f t="shared" si="0"/>
        <v>160</v>
      </c>
      <c r="E14" s="5">
        <v>0</v>
      </c>
      <c r="F14" s="5">
        <v>160</v>
      </c>
      <c r="G14" s="5" t="s">
        <v>46</v>
      </c>
      <c r="H14" s="5" t="s">
        <v>47</v>
      </c>
      <c r="I14" s="19" t="s">
        <v>63</v>
      </c>
      <c r="J14">
        <v>5</v>
      </c>
    </row>
    <row r="15" spans="1:12" ht="28.8" x14ac:dyDescent="0.3">
      <c r="A15" s="9">
        <v>45802</v>
      </c>
      <c r="B15" s="5" t="s">
        <v>61</v>
      </c>
      <c r="C15" s="5" t="s">
        <v>62</v>
      </c>
      <c r="D15" s="5">
        <f t="shared" si="0"/>
        <v>40</v>
      </c>
      <c r="E15" s="5">
        <v>0</v>
      </c>
      <c r="F15" s="5">
        <v>40</v>
      </c>
      <c r="G15" s="5" t="s">
        <v>46</v>
      </c>
      <c r="H15" s="5" t="s">
        <v>41</v>
      </c>
      <c r="I15" s="19" t="s">
        <v>64</v>
      </c>
      <c r="J15">
        <v>6</v>
      </c>
    </row>
    <row r="16" spans="1:12" ht="28.8" x14ac:dyDescent="0.3">
      <c r="A16" s="9">
        <v>45803</v>
      </c>
      <c r="B16" s="5" t="s">
        <v>61</v>
      </c>
      <c r="C16" s="5" t="s">
        <v>62</v>
      </c>
      <c r="D16" s="5">
        <f>F16-E16</f>
        <v>156</v>
      </c>
      <c r="E16" s="5">
        <v>40</v>
      </c>
      <c r="F16" s="5">
        <v>196</v>
      </c>
      <c r="G16" s="5" t="s">
        <v>46</v>
      </c>
      <c r="H16" s="5" t="s">
        <v>47</v>
      </c>
      <c r="I16" s="19" t="s">
        <v>67</v>
      </c>
    </row>
    <row r="17" spans="1:11" ht="28.8" x14ac:dyDescent="0.3">
      <c r="A17" s="9">
        <v>45803</v>
      </c>
      <c r="B17" s="5" t="s">
        <v>65</v>
      </c>
      <c r="C17" s="5" t="s">
        <v>66</v>
      </c>
      <c r="D17" s="5">
        <f t="shared" si="0"/>
        <v>82</v>
      </c>
      <c r="E17" s="5">
        <v>0</v>
      </c>
      <c r="F17" s="5">
        <v>82</v>
      </c>
      <c r="G17" s="5" t="s">
        <v>46</v>
      </c>
      <c r="H17" s="5" t="s">
        <v>41</v>
      </c>
      <c r="I17" s="19" t="s">
        <v>68</v>
      </c>
      <c r="J17">
        <v>5</v>
      </c>
    </row>
    <row r="18" spans="1:11" ht="28.8" x14ac:dyDescent="0.3">
      <c r="A18" s="9">
        <v>45804</v>
      </c>
      <c r="B18" s="5" t="s">
        <v>65</v>
      </c>
      <c r="C18" s="5" t="s">
        <v>66</v>
      </c>
      <c r="D18" s="5">
        <f t="shared" si="0"/>
        <v>90</v>
      </c>
      <c r="E18" s="5">
        <v>82</v>
      </c>
      <c r="F18" s="5">
        <v>172</v>
      </c>
      <c r="G18" s="5" t="s">
        <v>46</v>
      </c>
      <c r="H18" s="5" t="s">
        <v>47</v>
      </c>
      <c r="I18" s="19" t="s">
        <v>71</v>
      </c>
    </row>
    <row r="19" spans="1:11" ht="57.6" x14ac:dyDescent="0.3">
      <c r="A19" s="9">
        <v>45804</v>
      </c>
      <c r="B19" s="5" t="s">
        <v>69</v>
      </c>
      <c r="C19" s="5" t="s">
        <v>70</v>
      </c>
      <c r="D19" s="5">
        <f t="shared" si="0"/>
        <v>178</v>
      </c>
      <c r="E19" s="5">
        <v>0</v>
      </c>
      <c r="F19" s="5">
        <v>178</v>
      </c>
      <c r="G19" s="5" t="s">
        <v>46</v>
      </c>
      <c r="H19" s="5" t="s">
        <v>47</v>
      </c>
      <c r="I19" s="19" t="s">
        <v>72</v>
      </c>
      <c r="J19">
        <v>8</v>
      </c>
    </row>
    <row r="20" spans="1:11" ht="72" x14ac:dyDescent="0.3">
      <c r="A20" s="9">
        <v>45805</v>
      </c>
      <c r="B20" s="5" t="s">
        <v>73</v>
      </c>
      <c r="C20" s="5" t="s">
        <v>74</v>
      </c>
      <c r="D20" s="5">
        <f>F20-E20</f>
        <v>172</v>
      </c>
      <c r="E20" s="5">
        <v>0</v>
      </c>
      <c r="F20" s="5">
        <v>172</v>
      </c>
      <c r="G20" s="5" t="s">
        <v>46</v>
      </c>
      <c r="H20" s="5" t="s">
        <v>47</v>
      </c>
      <c r="I20" s="19" t="s">
        <v>77</v>
      </c>
      <c r="J20">
        <v>9</v>
      </c>
    </row>
    <row r="21" spans="1:11" ht="28.8" x14ac:dyDescent="0.3">
      <c r="A21" s="9">
        <v>45805</v>
      </c>
      <c r="B21" s="5" t="s">
        <v>75</v>
      </c>
      <c r="C21" s="5" t="s">
        <v>76</v>
      </c>
      <c r="D21" s="5">
        <f t="shared" si="0"/>
        <v>32</v>
      </c>
      <c r="E21" s="5">
        <v>0</v>
      </c>
      <c r="F21" s="5">
        <v>32</v>
      </c>
      <c r="G21" s="5" t="s">
        <v>46</v>
      </c>
      <c r="H21" s="5" t="s">
        <v>41</v>
      </c>
      <c r="I21" s="19" t="s">
        <v>78</v>
      </c>
      <c r="J21">
        <v>10</v>
      </c>
    </row>
    <row r="22" spans="1:11" ht="43.2" x14ac:dyDescent="0.3">
      <c r="A22" s="9">
        <v>45806</v>
      </c>
      <c r="B22" s="5" t="s">
        <v>75</v>
      </c>
      <c r="C22" s="5" t="s">
        <v>76</v>
      </c>
      <c r="D22" s="5">
        <f t="shared" si="0"/>
        <v>140</v>
      </c>
      <c r="E22" s="5">
        <v>32</v>
      </c>
      <c r="F22" s="5">
        <v>172</v>
      </c>
      <c r="G22" s="5" t="s">
        <v>46</v>
      </c>
      <c r="H22" s="5" t="s">
        <v>47</v>
      </c>
      <c r="I22" s="19" t="s">
        <v>81</v>
      </c>
    </row>
    <row r="23" spans="1:11" ht="28.8" x14ac:dyDescent="0.3">
      <c r="A23" s="18">
        <v>45806</v>
      </c>
      <c r="B23" s="5" t="s">
        <v>79</v>
      </c>
      <c r="C23" s="5" t="s">
        <v>80</v>
      </c>
      <c r="D23" s="5">
        <f t="shared" si="0"/>
        <v>75</v>
      </c>
      <c r="E23" s="5">
        <v>0</v>
      </c>
      <c r="F23" s="5">
        <v>75</v>
      </c>
      <c r="G23" s="5" t="s">
        <v>46</v>
      </c>
      <c r="H23" s="5" t="s">
        <v>41</v>
      </c>
      <c r="I23" s="21" t="s">
        <v>82</v>
      </c>
    </row>
    <row r="24" spans="1:11" ht="43.2" x14ac:dyDescent="0.3">
      <c r="A24" s="18">
        <v>45807</v>
      </c>
      <c r="B24" s="5" t="s">
        <v>79</v>
      </c>
      <c r="C24" s="5" t="s">
        <v>80</v>
      </c>
      <c r="D24" s="5">
        <f t="shared" si="0"/>
        <v>73</v>
      </c>
      <c r="E24" s="5">
        <v>75</v>
      </c>
      <c r="F24" s="5">
        <v>148</v>
      </c>
      <c r="G24" s="5" t="s">
        <v>46</v>
      </c>
      <c r="H24" s="5" t="s">
        <v>47</v>
      </c>
      <c r="I24" s="21" t="s">
        <v>88</v>
      </c>
    </row>
    <row r="25" spans="1:11" ht="57.6" x14ac:dyDescent="0.3">
      <c r="A25" s="9">
        <v>45807</v>
      </c>
      <c r="B25" s="5" t="s">
        <v>83</v>
      </c>
      <c r="C25" s="5" t="s">
        <v>84</v>
      </c>
      <c r="D25" s="5">
        <f t="shared" si="0"/>
        <v>142</v>
      </c>
      <c r="E25" s="5">
        <v>0</v>
      </c>
      <c r="F25" s="5">
        <v>142</v>
      </c>
      <c r="G25" s="5" t="s">
        <v>46</v>
      </c>
      <c r="H25" s="5" t="s">
        <v>47</v>
      </c>
      <c r="I25" s="21" t="s">
        <v>91</v>
      </c>
    </row>
    <row r="26" spans="1:11" x14ac:dyDescent="0.3">
      <c r="A26" s="9">
        <v>45807</v>
      </c>
      <c r="B26" s="5" t="s">
        <v>85</v>
      </c>
      <c r="C26" s="5" t="s">
        <v>86</v>
      </c>
      <c r="D26" s="5">
        <f t="shared" si="0"/>
        <v>5</v>
      </c>
      <c r="E26" s="5">
        <v>0</v>
      </c>
      <c r="F26" s="5">
        <v>5</v>
      </c>
      <c r="G26" s="5" t="s">
        <v>46</v>
      </c>
      <c r="H26" s="5" t="s">
        <v>41</v>
      </c>
      <c r="I26" s="21" t="s">
        <v>87</v>
      </c>
    </row>
    <row r="27" spans="1:11" ht="57.6" x14ac:dyDescent="0.3">
      <c r="A27" s="9">
        <v>45808</v>
      </c>
      <c r="B27" s="5" t="s">
        <v>85</v>
      </c>
      <c r="C27" s="5" t="s">
        <v>86</v>
      </c>
      <c r="D27" s="5">
        <f t="shared" si="0"/>
        <v>143</v>
      </c>
      <c r="E27" s="5">
        <v>5</v>
      </c>
      <c r="F27" s="5">
        <v>148</v>
      </c>
      <c r="G27" s="5" t="s">
        <v>46</v>
      </c>
      <c r="H27" s="5" t="s">
        <v>47</v>
      </c>
      <c r="I27" s="21" t="s">
        <v>93</v>
      </c>
    </row>
    <row r="28" spans="1:11" x14ac:dyDescent="0.3">
      <c r="A28" s="9">
        <v>45808</v>
      </c>
      <c r="B28" s="5" t="s">
        <v>89</v>
      </c>
      <c r="C28" s="5" t="s">
        <v>90</v>
      </c>
      <c r="D28" s="5">
        <f t="shared" si="0"/>
        <v>100</v>
      </c>
      <c r="E28" s="5">
        <v>0</v>
      </c>
      <c r="F28" s="5">
        <v>100</v>
      </c>
      <c r="G28" s="5" t="s">
        <v>46</v>
      </c>
      <c r="H28" s="5" t="s">
        <v>41</v>
      </c>
      <c r="I28" s="21" t="s">
        <v>92</v>
      </c>
    </row>
    <row r="29" spans="1:11" ht="28.8" x14ac:dyDescent="0.3">
      <c r="A29" s="9">
        <v>45809</v>
      </c>
      <c r="B29" s="5" t="s">
        <v>89</v>
      </c>
      <c r="C29" s="5" t="s">
        <v>90</v>
      </c>
      <c r="D29" s="5">
        <f t="shared" si="0"/>
        <v>30</v>
      </c>
      <c r="E29" s="5">
        <v>100</v>
      </c>
      <c r="F29" s="5">
        <v>130</v>
      </c>
      <c r="G29" s="5" t="s">
        <v>46</v>
      </c>
      <c r="H29" s="5" t="s">
        <v>47</v>
      </c>
      <c r="I29" s="21" t="s">
        <v>96</v>
      </c>
      <c r="K29" s="17"/>
    </row>
    <row r="30" spans="1:11" ht="57.6" x14ac:dyDescent="0.3">
      <c r="A30" s="9">
        <v>45809</v>
      </c>
      <c r="B30" s="5" t="s">
        <v>94</v>
      </c>
      <c r="C30" s="5" t="s">
        <v>95</v>
      </c>
      <c r="D30" s="5">
        <f t="shared" si="0"/>
        <v>130</v>
      </c>
      <c r="E30" s="5">
        <v>0</v>
      </c>
      <c r="F30" s="5">
        <v>130</v>
      </c>
      <c r="G30" s="5" t="s">
        <v>46</v>
      </c>
      <c r="H30" s="5" t="s">
        <v>47</v>
      </c>
      <c r="I30" s="21" t="s">
        <v>99</v>
      </c>
      <c r="K30" s="17"/>
    </row>
    <row r="31" spans="1:11" x14ac:dyDescent="0.3">
      <c r="A31" s="5"/>
      <c r="B31" s="5"/>
      <c r="C31" s="5"/>
      <c r="D31" s="5"/>
      <c r="E31" s="5"/>
      <c r="F31" s="5"/>
      <c r="G31" s="5"/>
      <c r="H31" s="5"/>
      <c r="I31" s="21"/>
      <c r="K31" s="17"/>
    </row>
    <row r="32" spans="1:11" x14ac:dyDescent="0.3">
      <c r="A32" s="5"/>
      <c r="B32" s="5"/>
      <c r="C32" s="5"/>
      <c r="D32" s="5"/>
      <c r="E32" s="5"/>
      <c r="F32" s="5"/>
      <c r="G32" s="5"/>
      <c r="H32" s="5"/>
      <c r="I32" s="21"/>
    </row>
    <row r="33" spans="1:10" x14ac:dyDescent="0.3">
      <c r="A33" s="5"/>
      <c r="B33" s="5"/>
      <c r="C33" s="5"/>
      <c r="D33" s="5"/>
      <c r="E33" s="5"/>
      <c r="F33" s="5"/>
      <c r="G33" s="5"/>
      <c r="H33" s="5"/>
      <c r="I33" s="21"/>
    </row>
    <row r="34" spans="1:10" x14ac:dyDescent="0.3">
      <c r="A34" s="5"/>
      <c r="B34" s="5"/>
      <c r="C34" s="5"/>
      <c r="D34" s="5"/>
      <c r="E34" s="5"/>
      <c r="F34" s="5"/>
      <c r="G34" s="5"/>
      <c r="H34" s="5"/>
      <c r="I34" s="21"/>
      <c r="J34" s="15"/>
    </row>
    <row r="35" spans="1:10" x14ac:dyDescent="0.3">
      <c r="A35" s="5"/>
      <c r="B35" s="5"/>
      <c r="C35" s="5"/>
      <c r="D35" s="5"/>
      <c r="E35" s="5"/>
      <c r="F35" s="5"/>
      <c r="G35" s="5"/>
      <c r="H35" s="5"/>
      <c r="I35" s="21"/>
    </row>
    <row r="36" spans="1:10" x14ac:dyDescent="0.3">
      <c r="A36" s="5"/>
      <c r="B36" s="5"/>
      <c r="C36" s="5"/>
      <c r="D36" s="5"/>
      <c r="E36" s="5"/>
      <c r="F36" s="5"/>
      <c r="G36" s="5"/>
      <c r="H36" s="5"/>
    </row>
    <row r="37" spans="1:10" x14ac:dyDescent="0.3">
      <c r="A37" s="5"/>
      <c r="B37" s="5"/>
      <c r="C37" s="5"/>
      <c r="D37" s="5"/>
      <c r="E37" s="5"/>
      <c r="F37" s="5"/>
      <c r="G37" s="5"/>
      <c r="H37" s="5"/>
    </row>
    <row r="38" spans="1:10" x14ac:dyDescent="0.3">
      <c r="E38" s="5"/>
      <c r="F38" s="5"/>
      <c r="G38" s="5"/>
      <c r="H38" s="5"/>
    </row>
    <row r="39" spans="1:10" x14ac:dyDescent="0.3">
      <c r="E39" s="5"/>
      <c r="F39" s="5"/>
      <c r="G39" s="5"/>
      <c r="H39" s="5"/>
    </row>
    <row r="40" spans="1:10" x14ac:dyDescent="0.3">
      <c r="E40" s="5"/>
      <c r="F40" s="5"/>
      <c r="G40" s="5"/>
      <c r="H40" s="5"/>
    </row>
    <row r="41" spans="1:10" x14ac:dyDescent="0.3">
      <c r="E41" s="5"/>
      <c r="F41" s="5"/>
      <c r="G41" s="5"/>
      <c r="H41" s="5"/>
    </row>
    <row r="42" spans="1:10" x14ac:dyDescent="0.3">
      <c r="E42" s="5"/>
      <c r="F42" s="5"/>
      <c r="G42" s="5"/>
      <c r="H42" s="5"/>
    </row>
    <row r="43" spans="1:10" x14ac:dyDescent="0.3">
      <c r="E43" s="5"/>
      <c r="F43" s="5"/>
      <c r="G43" s="5"/>
      <c r="H43" s="5"/>
    </row>
    <row r="44" spans="1:10" x14ac:dyDescent="0.3">
      <c r="E44" s="5"/>
      <c r="F44" s="5"/>
      <c r="G44" s="5"/>
      <c r="H44" s="5"/>
    </row>
    <row r="45" spans="1:10" x14ac:dyDescent="0.3">
      <c r="E45" s="5"/>
      <c r="F45" s="5"/>
      <c r="G45" s="5"/>
      <c r="H45" s="5"/>
    </row>
    <row r="46" spans="1:10" x14ac:dyDescent="0.3">
      <c r="E46" s="5"/>
      <c r="F46" s="5"/>
      <c r="G46" s="5"/>
      <c r="H46" s="5"/>
    </row>
    <row r="47" spans="1:10" x14ac:dyDescent="0.3">
      <c r="E47" s="5"/>
      <c r="F47" s="5"/>
      <c r="G47" s="5"/>
      <c r="H47" s="5"/>
    </row>
  </sheetData>
  <mergeCells count="1">
    <mergeCell ref="A3:B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2421-D2BF-4854-BE5D-7268328F951A}">
  <dimension ref="A1:P13"/>
  <sheetViews>
    <sheetView workbookViewId="0">
      <selection activeCell="H23" sqref="H23"/>
    </sheetView>
  </sheetViews>
  <sheetFormatPr defaultRowHeight="14.4" x14ac:dyDescent="0.3"/>
  <cols>
    <col min="1" max="1" width="6.109375" customWidth="1"/>
    <col min="16" max="16" width="11.6640625" bestFit="1" customWidth="1"/>
  </cols>
  <sheetData>
    <row r="1" spans="1:16" x14ac:dyDescent="0.3">
      <c r="A1" t="s">
        <v>23</v>
      </c>
      <c r="B1" t="s">
        <v>14</v>
      </c>
      <c r="D1" t="s">
        <v>18</v>
      </c>
      <c r="F1" t="s">
        <v>26</v>
      </c>
      <c r="H1" t="s">
        <v>33</v>
      </c>
    </row>
    <row r="2" spans="1:16" x14ac:dyDescent="0.3">
      <c r="B2" s="5" t="s">
        <v>24</v>
      </c>
      <c r="C2" s="5" t="s">
        <v>25</v>
      </c>
      <c r="D2" s="5" t="s">
        <v>24</v>
      </c>
      <c r="E2" s="5" t="s">
        <v>25</v>
      </c>
      <c r="F2" s="5" t="s">
        <v>24</v>
      </c>
      <c r="G2" s="5" t="s">
        <v>25</v>
      </c>
      <c r="H2" s="5" t="s">
        <v>24</v>
      </c>
      <c r="I2" s="5" t="s">
        <v>25</v>
      </c>
      <c r="J2" s="5"/>
      <c r="K2" s="5"/>
    </row>
    <row r="3" spans="1:16" x14ac:dyDescent="0.3">
      <c r="A3" s="5">
        <v>1</v>
      </c>
      <c r="B3" s="5">
        <v>128</v>
      </c>
      <c r="C3" s="5">
        <v>138</v>
      </c>
      <c r="D3" s="5">
        <v>133</v>
      </c>
      <c r="E3" s="5">
        <v>138</v>
      </c>
      <c r="F3" s="5"/>
      <c r="G3" s="5"/>
      <c r="H3" s="5"/>
      <c r="I3" s="5"/>
      <c r="J3" s="5"/>
      <c r="K3" s="5"/>
      <c r="L3" t="s">
        <v>19</v>
      </c>
    </row>
    <row r="4" spans="1:16" x14ac:dyDescent="0.3">
      <c r="A4" s="5">
        <v>2</v>
      </c>
      <c r="B4" s="5">
        <v>138</v>
      </c>
      <c r="C4" s="5">
        <v>141</v>
      </c>
      <c r="D4" s="5">
        <v>138</v>
      </c>
      <c r="E4" s="5">
        <v>141</v>
      </c>
      <c r="F4" s="5"/>
      <c r="G4" s="5"/>
      <c r="H4" s="5"/>
      <c r="I4" s="5"/>
      <c r="J4" s="5"/>
      <c r="K4" s="5"/>
      <c r="L4" t="s">
        <v>28</v>
      </c>
    </row>
    <row r="5" spans="1:16" x14ac:dyDescent="0.3">
      <c r="A5" s="5">
        <v>3</v>
      </c>
      <c r="B5" s="5">
        <v>153</v>
      </c>
      <c r="C5" s="5">
        <v>158</v>
      </c>
      <c r="D5" s="5">
        <v>159</v>
      </c>
      <c r="E5" s="5">
        <v>165</v>
      </c>
      <c r="F5" s="5"/>
      <c r="G5" s="5"/>
      <c r="H5" s="5"/>
      <c r="I5" s="5"/>
      <c r="J5" s="5"/>
      <c r="K5" s="5"/>
      <c r="L5" t="s">
        <v>20</v>
      </c>
    </row>
    <row r="6" spans="1:16" x14ac:dyDescent="0.3">
      <c r="A6" s="5">
        <v>4</v>
      </c>
      <c r="B6" s="5"/>
      <c r="C6" s="5"/>
      <c r="D6" s="5">
        <v>206</v>
      </c>
      <c r="E6" s="5">
        <v>210</v>
      </c>
      <c r="F6" s="5">
        <v>191</v>
      </c>
      <c r="G6" s="5">
        <v>195</v>
      </c>
      <c r="H6" s="5"/>
      <c r="I6" s="5"/>
      <c r="J6" s="5"/>
      <c r="K6" s="5"/>
      <c r="L6" t="s">
        <v>28</v>
      </c>
      <c r="O6" t="s">
        <v>29</v>
      </c>
    </row>
    <row r="7" spans="1:16" x14ac:dyDescent="0.3">
      <c r="A7" s="5">
        <v>5</v>
      </c>
      <c r="B7" s="13" t="s">
        <v>34</v>
      </c>
      <c r="C7" s="13"/>
      <c r="D7" s="13">
        <v>210</v>
      </c>
      <c r="E7" s="13">
        <v>218</v>
      </c>
      <c r="F7" s="13">
        <v>195</v>
      </c>
      <c r="G7" s="13">
        <v>203</v>
      </c>
      <c r="H7" s="13">
        <v>138</v>
      </c>
      <c r="I7" s="13"/>
      <c r="J7" s="13">
        <v>143</v>
      </c>
      <c r="K7" s="13"/>
      <c r="O7" s="14" t="s">
        <v>36</v>
      </c>
      <c r="P7" s="17" t="s">
        <v>37</v>
      </c>
    </row>
    <row r="8" spans="1:16" x14ac:dyDescent="0.3">
      <c r="A8" s="5">
        <v>6</v>
      </c>
      <c r="B8" s="13">
        <v>207</v>
      </c>
      <c r="C8" s="13">
        <v>210</v>
      </c>
      <c r="D8" s="13">
        <v>220</v>
      </c>
      <c r="E8" s="13">
        <v>223</v>
      </c>
      <c r="F8" s="13">
        <v>206</v>
      </c>
      <c r="G8" s="13">
        <v>208</v>
      </c>
      <c r="H8" s="13"/>
      <c r="I8" s="13"/>
      <c r="J8" s="13"/>
      <c r="K8" s="13"/>
      <c r="L8" t="s">
        <v>32</v>
      </c>
      <c r="O8" s="14" t="s">
        <v>36</v>
      </c>
      <c r="P8" s="17" t="s">
        <v>37</v>
      </c>
    </row>
    <row r="9" spans="1:16" x14ac:dyDescent="0.3">
      <c r="A9" s="5">
        <v>7</v>
      </c>
      <c r="B9" s="13"/>
      <c r="C9" s="13" t="s">
        <v>35</v>
      </c>
      <c r="D9" s="13">
        <v>218</v>
      </c>
      <c r="E9" s="13">
        <v>227</v>
      </c>
      <c r="F9" s="13">
        <v>203</v>
      </c>
      <c r="G9" s="13">
        <v>216</v>
      </c>
      <c r="H9" s="13"/>
      <c r="I9" s="13">
        <v>164</v>
      </c>
      <c r="J9" s="13"/>
      <c r="K9" s="13">
        <v>157</v>
      </c>
      <c r="L9" t="s">
        <v>21</v>
      </c>
      <c r="O9" s="14" t="s">
        <v>36</v>
      </c>
      <c r="P9" s="17" t="s">
        <v>37</v>
      </c>
    </row>
    <row r="10" spans="1:16" x14ac:dyDescent="0.3">
      <c r="A10" s="5">
        <v>8</v>
      </c>
      <c r="B10" s="5">
        <v>210</v>
      </c>
      <c r="C10" s="5">
        <v>226</v>
      </c>
      <c r="D10" s="5">
        <v>227</v>
      </c>
      <c r="E10" s="5">
        <v>238</v>
      </c>
      <c r="F10" s="5">
        <v>216</v>
      </c>
      <c r="G10" s="5">
        <v>227</v>
      </c>
      <c r="H10" s="5">
        <v>164</v>
      </c>
      <c r="I10" s="5">
        <v>173</v>
      </c>
      <c r="J10" s="5">
        <v>157</v>
      </c>
      <c r="K10" s="5">
        <v>163</v>
      </c>
      <c r="L10" t="s">
        <v>31</v>
      </c>
    </row>
    <row r="11" spans="1:16" x14ac:dyDescent="0.3">
      <c r="A11" s="5">
        <v>9</v>
      </c>
      <c r="B11" s="5">
        <v>226</v>
      </c>
      <c r="C11" s="5">
        <v>234</v>
      </c>
      <c r="D11" s="5">
        <v>238</v>
      </c>
      <c r="E11" s="5">
        <v>248</v>
      </c>
      <c r="F11" s="5" t="s">
        <v>38</v>
      </c>
      <c r="G11" s="5" t="s">
        <v>39</v>
      </c>
      <c r="H11" s="5" t="s">
        <v>29</v>
      </c>
      <c r="I11" s="5" t="s">
        <v>29</v>
      </c>
      <c r="J11" s="5">
        <v>163</v>
      </c>
      <c r="K11" s="5">
        <v>168</v>
      </c>
      <c r="L11" t="s">
        <v>22</v>
      </c>
      <c r="O11" t="s">
        <v>30</v>
      </c>
    </row>
    <row r="12" spans="1:16" x14ac:dyDescent="0.3">
      <c r="A12" s="5">
        <v>10</v>
      </c>
      <c r="B12" s="16">
        <v>234</v>
      </c>
      <c r="C12" s="16">
        <v>253</v>
      </c>
      <c r="D12" s="16">
        <v>248</v>
      </c>
      <c r="E12" s="16">
        <v>267</v>
      </c>
      <c r="F12" s="16">
        <v>229</v>
      </c>
      <c r="G12" s="16">
        <v>247</v>
      </c>
      <c r="H12" s="16">
        <v>173</v>
      </c>
      <c r="I12" s="16">
        <v>192</v>
      </c>
      <c r="J12" s="16">
        <v>169</v>
      </c>
      <c r="K12" s="16"/>
      <c r="L12" t="s">
        <v>27</v>
      </c>
      <c r="O12" s="15">
        <v>1</v>
      </c>
    </row>
    <row r="13" spans="1:16" x14ac:dyDescent="0.3">
      <c r="A13" s="5">
        <v>11</v>
      </c>
      <c r="B13" s="5">
        <v>245</v>
      </c>
      <c r="C13" s="5">
        <v>248</v>
      </c>
      <c r="D13" s="5">
        <v>251</v>
      </c>
      <c r="E13" s="5">
        <v>254</v>
      </c>
      <c r="F13" s="5">
        <v>203</v>
      </c>
      <c r="G13" s="5">
        <v>204</v>
      </c>
      <c r="H13" s="5"/>
      <c r="I13" s="5"/>
      <c r="J13" s="5"/>
      <c r="K13" s="5"/>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7F61B-B2C3-4500-946F-482B35EF30CA}">
  <dimension ref="A1:D1"/>
  <sheetViews>
    <sheetView workbookViewId="0">
      <pane ySplit="1" topLeftCell="A2" activePane="bottomLeft" state="frozen"/>
      <selection pane="bottomLeft" activeCell="A2" sqref="A2:D37"/>
    </sheetView>
  </sheetViews>
  <sheetFormatPr defaultRowHeight="14.4" x14ac:dyDescent="0.3"/>
  <sheetData>
    <row r="1" spans="1:4" x14ac:dyDescent="0.3">
      <c r="A1" t="s">
        <v>8</v>
      </c>
      <c r="B1" t="s">
        <v>15</v>
      </c>
      <c r="C1" t="s">
        <v>16</v>
      </c>
      <c r="D1" t="s">
        <v>17</v>
      </c>
    </row>
  </sheetData>
  <sortState xmlns:xlrd2="http://schemas.microsoft.com/office/spreadsheetml/2017/richdata2" ref="A2:D38">
    <sortCondition ref="A2:A38"/>
    <sortCondition ref="B2:B38"/>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Update</vt:lpstr>
      <vt:lpstr>Units (in progress)</vt:lpstr>
      <vt:lpstr>Surveys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Apex Geoscience</dc:creator>
  <cp:lastModifiedBy>Kyle Gardner</cp:lastModifiedBy>
  <dcterms:created xsi:type="dcterms:W3CDTF">2020-11-11T07:39:00Z</dcterms:created>
  <dcterms:modified xsi:type="dcterms:W3CDTF">2025-06-02T10:11:22Z</dcterms:modified>
</cp:coreProperties>
</file>